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bert\Desktop\"/>
    </mc:Choice>
  </mc:AlternateContent>
  <bookViews>
    <workbookView xWindow="0" yWindow="0" windowWidth="28800" windowHeight="123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đenje">Sheet1!$C$4:$C$15</definedName>
    <definedName name="životinje.gradnja">Sheet1!$C$4:$C$15</definedName>
    <definedName name="životinje.oprema">Sheet1!$C$17:$C$61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1" l="1"/>
  <c r="M45" i="1"/>
  <c r="C31" i="7" l="1"/>
  <c r="C28" i="7"/>
  <c r="C27" i="7"/>
  <c r="M33" i="1" l="1"/>
  <c r="L33" i="1"/>
  <c r="M43" i="1" l="1"/>
  <c r="L43" i="1"/>
  <c r="M34" i="1"/>
  <c r="L34" i="1"/>
  <c r="M32" i="1"/>
  <c r="L32" i="1"/>
  <c r="M31" i="1"/>
  <c r="L31" i="1"/>
  <c r="M29" i="1"/>
  <c r="L29" i="1"/>
  <c r="M22" i="1"/>
  <c r="L22" i="1"/>
  <c r="G22" i="1"/>
  <c r="F22" i="1"/>
  <c r="M19" i="1"/>
  <c r="L19" i="1"/>
  <c r="G19" i="1"/>
  <c r="F19" i="1"/>
  <c r="M15" i="1"/>
  <c r="L15" i="1"/>
  <c r="G15" i="1"/>
  <c r="F15" i="1"/>
  <c r="M12" i="1"/>
  <c r="L12" i="1"/>
  <c r="G12" i="1"/>
  <c r="F12" i="1"/>
  <c r="M3" i="1"/>
  <c r="L3" i="1"/>
  <c r="G3" i="1"/>
  <c r="F3" i="1"/>
  <c r="F29" i="1" s="1"/>
  <c r="F31" i="1" l="1"/>
  <c r="F32" i="1" s="1"/>
  <c r="L30" i="1"/>
  <c r="F43" i="1"/>
  <c r="G43" i="1"/>
  <c r="G29" i="1"/>
  <c r="F33" i="1" l="1"/>
  <c r="F34" i="1" s="1"/>
  <c r="F40" i="1" s="1"/>
  <c r="M30" i="1"/>
  <c r="G31" i="1"/>
  <c r="F45" i="1" l="1"/>
  <c r="F46" i="1" s="1"/>
  <c r="F42" i="1"/>
  <c r="F44" i="1" s="1"/>
  <c r="L40" i="1"/>
  <c r="L41" i="1"/>
  <c r="G32" i="1"/>
  <c r="G33" i="1" l="1"/>
  <c r="G34" i="1" s="1"/>
  <c r="G40" i="1" s="1"/>
  <c r="L42" i="1"/>
  <c r="L44" i="1" l="1"/>
  <c r="L45" i="1"/>
  <c r="L46" i="1" s="1"/>
  <c r="M40" i="1"/>
  <c r="G42" i="1"/>
  <c r="G44" i="1" s="1"/>
  <c r="M41" i="1"/>
  <c r="G45" i="1"/>
  <c r="G46" i="1" s="1"/>
  <c r="M42" i="1" l="1"/>
  <c r="M44" i="1" s="1"/>
</calcChain>
</file>

<file path=xl/comments1.xml><?xml version="1.0" encoding="utf-8"?>
<comments xmlns="http://schemas.openxmlformats.org/spreadsheetml/2006/main">
  <authors>
    <author>mario.sabljic</author>
    <author>Gordana Malečić</author>
  </authors>
  <commentList>
    <comment ref="B2" authorId="0" shapeId="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text>
        <r>
          <rPr>
            <b/>
            <sz val="9"/>
            <color indexed="81"/>
            <rFont val="Tahoma"/>
            <family val="2"/>
            <charset val="238"/>
          </rPr>
          <t xml:space="preserve">LAG:
</t>
        </r>
        <r>
          <rPr>
            <sz val="9"/>
            <color indexed="81"/>
            <rFont val="Tahoma"/>
            <family val="2"/>
            <charset val="238"/>
          </rPr>
          <t>Sumiraju se iznosi u redovima  do reda B.</t>
        </r>
      </text>
    </comment>
    <comment ref="G3" authorId="1" shapeId="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<sst xmlns="http://schemas.openxmlformats.org/spreadsheetml/2006/main" count="339" uniqueCount="227">
  <si>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</si>
  <si>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</si>
  <si>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</si>
  <si>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</si>
  <si>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</si>
  <si>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</si>
  <si>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</si>
  <si>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</si>
  <si>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</si>
  <si>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</si>
  <si>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</si>
  <si>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</si>
  <si>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</si>
  <si>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</si>
  <si>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</si>
  <si>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</si>
  <si>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</si>
  <si>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</si>
  <si>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</si>
  <si>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</si>
  <si>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</si>
  <si>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</si>
  <si>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</si>
  <si>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</si>
  <si>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</si>
  <si>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</si>
  <si>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</si>
  <si>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</si>
  <si>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</si>
  <si>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</si>
  <si>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</si>
  <si>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</si>
  <si>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</si>
  <si>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</si>
  <si>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</si>
  <si>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</si>
  <si>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</si>
  <si>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</si>
  <si>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</si>
  <si>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</si>
  <si>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</si>
  <si>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</si>
  <si>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</si>
  <si>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</si>
  <si>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</si>
  <si>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</si>
  <si>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</si>
  <si>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</si>
  <si>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</si>
  <si>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</si>
  <si>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</si>
  <si>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</si>
  <si>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</si>
  <si>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</si>
  <si>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</si>
  <si>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</si>
  <si>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</si>
  <si>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</si>
  <si>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</si>
  <si>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</si>
  <si>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</si>
  <si>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</si>
  <si>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</si>
  <si>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</si>
  <si>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</si>
  <si>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</si>
  <si>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</si>
  <si>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</si>
  <si>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</si>
  <si>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</si>
  <si>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</si>
  <si>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</si>
  <si>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</si>
  <si>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</si>
  <si>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</si>
  <si>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</si>
  <si>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</si>
  <si>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</si>
  <si>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</si>
  <si>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</si>
  <si>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</si>
  <si>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</si>
  <si>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</si>
  <si>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</si>
  <si>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</si>
  <si>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</si>
  <si>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</si>
  <si>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</si>
  <si>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</si>
  <si>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</si>
  <si>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</si>
  <si>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</si>
  <si>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</si>
  <si>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</si>
  <si>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</si>
  <si>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</si>
  <si>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</si>
  <si>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</si>
  <si>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</si>
  <si>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</si>
  <si>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</si>
  <si>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</si>
  <si>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</si>
  <si>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</si>
  <si>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</si>
  <si>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</si>
  <si>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</si>
  <si>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</si>
  <si>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</si>
  <si>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</si>
  <si>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</si>
  <si>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</si>
  <si>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</si>
  <si>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</si>
  <si>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</si>
  <si>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</si>
  <si>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</si>
  <si>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</si>
  <si>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</si>
  <si>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</si>
  <si>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</si>
  <si>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</si>
  <si>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</si>
  <si>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</si>
  <si>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</si>
  <si>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</si>
  <si>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</si>
  <si>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</si>
  <si>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</si>
  <si>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</si>
  <si>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</si>
  <si>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</si>
  <si>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</si>
  <si>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</si>
  <si>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</si>
  <si>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</si>
  <si>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</si>
  <si>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</si>
  <si>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</si>
  <si>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</si>
  <si>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</si>
  <si>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</si>
  <si>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</si>
  <si>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</si>
  <si>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</si>
  <si>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</si>
  <si>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</si>
  <si>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</si>
  <si>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</si>
  <si>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</si>
  <si>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</si>
  <si>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</si>
  <si>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</si>
  <si>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</si>
  <si>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</si>
  <si>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</si>
  <si>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</si>
  <si>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</si>
  <si>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</si>
  <si>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</si>
  <si>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</si>
  <si>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</si>
  <si>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</si>
  <si>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</si>
  <si>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</si>
  <si>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</si>
  <si>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</si>
  <si>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</si>
  <si>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</si>
  <si>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</si>
  <si>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</si>
  <si>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</si>
  <si>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</si>
  <si>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</si>
  <si>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</si>
  <si>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</si>
  <si>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</si>
  <si>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</si>
  <si>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</si>
  <si>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</si>
  <si>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</si>
  <si>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</si>
  <si>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</si>
  <si>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</si>
  <si>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</si>
  <si>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</si>
  <si>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</si>
  <si>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</si>
  <si>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</si>
  <si>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</si>
  <si>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</si>
  <si>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</si>
  <si>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</si>
  <si>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</si>
  <si>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</si>
  <si>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</si>
  <si>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</si>
  <si>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</si>
  <si>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</si>
  <si>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</si>
  <si>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</si>
  <si>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</si>
  <si>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</si>
  <si>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</si>
  <si>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</si>
  <si>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</si>
  <si>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</si>
  <si>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</si>
  <si>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NAJVIŠI IZNOS POTPORE
- najviši iznos potpore je 100.000 EUR </t>
    </r>
    <r>
      <rPr>
        <b/>
        <sz val="11"/>
        <rFont val="Calibri"/>
        <family val="2"/>
      </rPr>
      <t>[ako je najviši iznos potpore u LRS drugačiji, upisati iznos iz LRS, ali ne viši od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</si>
  <si>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</si>
  <si>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</si>
  <si>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</si>
  <si>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</si>
  <si>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</si>
  <si>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</si>
  <si>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</si>
  <si>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</si>
  <si>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</si>
  <si>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</si>
  <si>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[upisati naziv tipa operacije iz LRS koji je sukladan tipu operacije iz 7.4.1]
Ulaganja u pokretanje, poboljšanje ili proširenje lokalnih temeljnih usluga za ruralno stanovništvo, uključujući slobodno vrijeme i kulturne aktivnosti te povezanu infrastrukturu</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</si>
  <si>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</si>
  <si>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</si>
  <si>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</si>
  <si>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</si>
  <si>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</si>
  <si>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</si>
  <si>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t>I. FAZA - PRIJAVA PROJEKTA - "PLAN NABAVE'' (LAG RAZINA)
 OPERACIJA 2.1.1.
Ulaganja u pokretanje, poboljšanje ili proširenje lokalnih temeljnih usluga za ruralno stanovništvo, uključujući slobodno vrijeme i kulturne aktivnosti te povezanu infrastrukturu"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</si>
</sst>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5">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0" xfId="0" applyNumberFormat="1"/>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xf numFmtId="0" fontId="2" fillId="9" borderId="38" xfId="0" applyFont="1" applyFill="1" applyBorder="1" applyAlignment="1" applyProtection="1">
      <alignment horizontal="center" vertical="center" wrapText="1"/>
      <protection locked="0"/>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6"/>
  <sheetViews>
    <sheetView tabSelected="1" view="pageBreakPreview" zoomScale="70" zoomScaleNormal="40" zoomScaleSheetLayoutView="70" workbookViewId="0">
      <pane ySplit="2" topLeftCell="A3" activePane="bottomLeft" state="frozen"/>
      <selection pane="bottomLeft" activeCell="H7" sqref="H7"/>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4" t="s">
        <v>30</v>
      </c>
      <c r="B1" s="204" t="s">
        <v>226</v>
      </c>
      <c r="C1" s="198"/>
      <c r="D1" s="198"/>
      <c r="E1" s="198"/>
      <c r="F1" s="198"/>
      <c r="G1" s="199"/>
      <c r="H1" s="194" t="s">
        <v>219</v>
      </c>
      <c r="I1" s="195"/>
      <c r="J1" s="195"/>
      <c r="K1" s="195"/>
      <c r="L1" s="195"/>
      <c r="M1" s="196"/>
    </row>
    <row r="2" spans="1:13" ht="90.75" thickBot="1" x14ac:dyDescent="0.3">
      <c r="A2" s="185"/>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217</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6" t="s">
        <v>145</v>
      </c>
      <c r="B25" s="187"/>
      <c r="C25" s="187"/>
      <c r="D25" s="187"/>
      <c r="E25" s="187"/>
      <c r="F25" s="187"/>
      <c r="G25" s="187"/>
      <c r="H25" s="187"/>
      <c r="I25" s="187"/>
      <c r="J25" s="187"/>
      <c r="K25" s="187"/>
      <c r="L25" s="187"/>
      <c r="M25" s="188"/>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222</v>
      </c>
      <c r="C28" s="109"/>
      <c r="D28" s="109"/>
      <c r="E28" s="109"/>
      <c r="F28" s="110">
        <v>7.4124999999999996</v>
      </c>
      <c r="G28" s="112">
        <v>7.4124999999999996</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223</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7"/>
      <c r="D31" s="197"/>
      <c r="E31" s="197"/>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9"/>
      <c r="M35" s="190"/>
    </row>
    <row r="36" spans="1:13" ht="63.75" customHeight="1" x14ac:dyDescent="0.25">
      <c r="A36" s="100" t="s">
        <v>11</v>
      </c>
      <c r="B36" s="37" t="s">
        <v>224</v>
      </c>
      <c r="C36" s="5"/>
      <c r="D36" s="5"/>
      <c r="E36" s="5"/>
      <c r="F36" s="200">
        <v>0</v>
      </c>
      <c r="G36" s="201"/>
      <c r="H36" s="43"/>
      <c r="I36" s="40"/>
      <c r="J36" s="40"/>
      <c r="K36" s="40"/>
      <c r="L36" s="189"/>
      <c r="M36" s="190"/>
    </row>
    <row r="37" spans="1:13" ht="158.25" customHeight="1" x14ac:dyDescent="0.25">
      <c r="A37" s="100" t="s">
        <v>12</v>
      </c>
      <c r="B37" s="154" t="s">
        <v>196</v>
      </c>
      <c r="C37" s="6"/>
      <c r="D37" s="6"/>
      <c r="E37" s="6"/>
      <c r="F37" s="191"/>
      <c r="G37" s="193"/>
      <c r="H37" s="44"/>
      <c r="I37" s="40"/>
      <c r="J37" s="40"/>
      <c r="K37" s="40"/>
      <c r="L37" s="191"/>
      <c r="M37" s="192"/>
    </row>
    <row r="38" spans="1:13" ht="75" x14ac:dyDescent="0.25">
      <c r="A38" s="100" t="s">
        <v>13</v>
      </c>
      <c r="B38" s="37" t="s">
        <v>208</v>
      </c>
      <c r="C38" s="172"/>
      <c r="D38" s="45"/>
      <c r="E38" s="173"/>
      <c r="F38" s="107"/>
      <c r="G38" s="107"/>
      <c r="H38" s="43"/>
      <c r="I38" s="40"/>
      <c r="J38" s="40"/>
      <c r="K38" s="40"/>
      <c r="L38" s="107"/>
      <c r="M38" s="122"/>
    </row>
    <row r="39" spans="1:13" ht="60" x14ac:dyDescent="0.25">
      <c r="A39" s="100" t="s">
        <v>24</v>
      </c>
      <c r="B39" s="4" t="s">
        <v>209</v>
      </c>
      <c r="C39" s="174"/>
      <c r="D39" s="175"/>
      <c r="E39" s="176"/>
      <c r="F39" s="104"/>
      <c r="G39" s="113"/>
      <c r="H39" s="43"/>
      <c r="I39" s="40"/>
      <c r="J39" s="40"/>
      <c r="K39" s="40"/>
      <c r="L39" s="104"/>
      <c r="M39" s="119"/>
    </row>
    <row r="40" spans="1:13" ht="144.75" customHeight="1" x14ac:dyDescent="0.25">
      <c r="A40" s="100" t="s">
        <v>14</v>
      </c>
      <c r="B40" s="37" t="s">
        <v>218</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210</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211</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225</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212</v>
      </c>
      <c r="C45" s="5"/>
      <c r="D45" s="5"/>
      <c r="E45" s="5"/>
      <c r="F45" s="104">
        <f>ROUND((F40*0.9), 2)</f>
        <v>0</v>
      </c>
      <c r="G45" s="113">
        <f>ROUND((G40*0.9), 2)</f>
        <v>0</v>
      </c>
      <c r="H45" s="43"/>
      <c r="I45" s="40"/>
      <c r="J45" s="40"/>
      <c r="K45" s="40"/>
      <c r="L45" s="104">
        <f>ROUND((L42*0.9), 2)</f>
        <v>0</v>
      </c>
      <c r="M45" s="119">
        <f>ROUND((M42*0.9), 2)</f>
        <v>0</v>
      </c>
    </row>
    <row r="46" spans="1:13" ht="34.5" customHeight="1" thickBot="1" x14ac:dyDescent="0.3">
      <c r="A46" s="138" t="s">
        <v>197</v>
      </c>
      <c r="B46" s="170" t="s">
        <v>206</v>
      </c>
      <c r="C46" s="8"/>
      <c r="D46" s="8"/>
      <c r="E46" s="8"/>
      <c r="F46" s="123">
        <f>F40-F45</f>
        <v>0</v>
      </c>
      <c r="G46" s="127">
        <f>G40-G45</f>
        <v>0</v>
      </c>
      <c r="H46" s="129"/>
      <c r="I46" s="124"/>
      <c r="J46" s="124"/>
      <c r="K46" s="124"/>
      <c r="L46" s="123">
        <f>L42-L45</f>
        <v>0</v>
      </c>
      <c r="M46" s="125">
        <f>M42-M45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conditionalFormatting sqref="F43">
    <cfRule type="cellIs" dxfId="1" priority="2" operator="greaterThan">
      <formula>741250</formula>
    </cfRule>
  </conditionalFormatting>
  <conditionalFormatting sqref="G43">
    <cfRule type="cellIs" dxfId="0" priority="1" operator="greaterThan">
      <formula>741250</formula>
    </cfRule>
  </conditionalFormatting>
  <dataValidations xWindow="881" yWindow="190" count="1">
    <dataValidation type="list" allowBlank="1" showDropDown="1" showInputMessage="1" showErrorMessage="1" sqref="C38">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14:formula1>
            <xm:f>Sheet3!$B$1:$B$3</xm:f>
          </x14:formula1>
          <xm:sqref>E4:E11</xm:sqref>
        </x14:dataValidation>
        <x14:dataValidation type="list" allowBlank="1" showInputMessage="1" showErrorMessage="1">
          <x14:formula1>
            <xm:f>Sheet3!$C$1:$C$20</xm:f>
          </x14:formula1>
          <xm:sqref>B5:B7</xm:sqref>
        </x14:dataValidation>
        <x14:dataValidation type="list" allowBlank="1" showInputMessage="1" showErrorMessage="1">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opLeftCell="A52"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213</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220</v>
      </c>
      <c r="B8" s="203"/>
      <c r="C8" s="203"/>
      <c r="D8" s="203"/>
      <c r="E8" s="203"/>
      <c r="F8" s="203"/>
    </row>
    <row r="9" spans="1:14" s="149" customFormat="1" x14ac:dyDescent="0.25">
      <c r="A9" s="202" t="s">
        <v>214</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221</v>
      </c>
      <c r="B14" s="203"/>
      <c r="C14" s="203"/>
      <c r="D14" s="203"/>
      <c r="E14" s="203"/>
      <c r="F14" s="203"/>
      <c r="G14" s="203"/>
      <c r="H14" s="203"/>
      <c r="I14" s="203"/>
      <c r="J14" s="203"/>
      <c r="K14" s="203"/>
    </row>
    <row r="15" spans="1:14" s="149" customFormat="1" ht="33.75" customHeight="1" x14ac:dyDescent="0.25">
      <c r="A15" s="202" t="s">
        <v>215</v>
      </c>
      <c r="B15" s="202"/>
      <c r="C15" s="202"/>
      <c r="D15" s="202"/>
      <c r="E15" s="202"/>
      <c r="F15" s="202"/>
      <c r="G15" s="202"/>
      <c r="H15" s="202"/>
      <c r="I15" s="202"/>
      <c r="J15" s="202"/>
      <c r="K15" s="202"/>
      <c r="L15" s="202"/>
      <c r="M15" s="202"/>
      <c r="N15" s="202"/>
    </row>
    <row r="16" spans="1:14" s="149" customFormat="1" ht="30.75" customHeight="1" x14ac:dyDescent="0.25">
      <c r="A16" s="202" t="s">
        <v>216</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1"/>
  <sheetViews>
    <sheetView zoomScaleNormal="100" workbookViewId="0">
      <selection activeCell="D31" sqref="D31"/>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row r="26" spans="3:4" x14ac:dyDescent="0.25">
      <c r="C26" s="183">
        <v>100000</v>
      </c>
    </row>
    <row r="27" spans="3:4" x14ac:dyDescent="0.25">
      <c r="C27" s="183">
        <f>C26*7.4125</f>
        <v>741250</v>
      </c>
    </row>
    <row r="28" spans="3:4" x14ac:dyDescent="0.25">
      <c r="C28" s="183">
        <f>C26*7.44</f>
        <v>744000</v>
      </c>
    </row>
    <row r="31" spans="3:4" x14ac:dyDescent="0.25">
      <c r="C31" s="183">
        <f>100000*' PLAN NABAVE-TTIP'!F28</f>
        <v>741250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 PLAN NABAVE-TTIP</vt:lpstr>
      <vt:lpstr>Sheet1</vt:lpstr>
      <vt:lpstr>Uputa uz obrazac</vt:lpstr>
      <vt:lpstr>Sheet3</vt:lpstr>
      <vt:lpstr>građenje.životinje</vt:lpstr>
      <vt:lpstr>' PLAN NABAVE-TTIP'!Print_Area</vt:lpstr>
      <vt:lpstr>sp.mehanizacija</vt:lpstr>
      <vt:lpstr>sp.ostalo</vt:lpstr>
      <vt:lpstr>sp.ostalo.oprema</vt:lpstr>
      <vt:lpstr>sp.uređenje</vt:lpstr>
      <vt:lpstr>životinje.građenje</vt:lpstr>
      <vt:lpstr>životinje.gradnja</vt:lpstr>
      <vt:lpstr>životinje.oprema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Robert</cp:lastModifiedBy>
  <cp:lastPrinted>2018-03-12T13:06:29Z</cp:lastPrinted>
  <dcterms:created xsi:type="dcterms:W3CDTF">2017-03-28T13:44:12Z</dcterms:created>
  <dcterms:modified xsi:type="dcterms:W3CDTF">2019-02-01T07:55:58Z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